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nnie\OneDrive - Texas Wesleyan University\_Research\Case Revenue Recognition\accounting educators journal\"/>
    </mc:Choice>
  </mc:AlternateContent>
  <xr:revisionPtr revIDLastSave="2" documentId="8_{AEF47A1C-E4CA-431A-9CE4-E58C5BB2FA58}" xr6:coauthVersionLast="36" xr6:coauthVersionMax="36" xr10:uidLastSave="{0740E5C8-5AD3-44C5-8635-822FB5E1DC28}"/>
  <bookViews>
    <workbookView xWindow="0" yWindow="0" windowWidth="16455" windowHeight="6135" xr2:uid="{00000000-000D-0000-FFFF-FFFF00000000}"/>
  </bookViews>
  <sheets>
    <sheet name="Exhibit 3" sheetId="1" r:id="rId1"/>
    <sheet name="Sheet2" sheetId="5" r:id="rId2"/>
  </sheets>
  <definedNames>
    <definedName name="_xlnm.Print_Area" localSheetId="0">'Exhibit 3'!$A$1:$L$39</definedName>
    <definedName name="_xlnm.Print_Titles" localSheetId="0">'Exhibit 3'!$1:$9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1" l="1"/>
  <c r="F10" i="1"/>
  <c r="B25" i="1" l="1"/>
  <c r="B35" i="1"/>
  <c r="F35" i="1"/>
  <c r="F34" i="1"/>
  <c r="I33" i="1"/>
  <c r="F33" i="1"/>
  <c r="B33" i="1"/>
  <c r="I32" i="1"/>
  <c r="B32" i="1"/>
  <c r="F32" i="1"/>
  <c r="B31" i="1"/>
  <c r="F31" i="1"/>
  <c r="I30" i="1"/>
  <c r="B30" i="1"/>
  <c r="F30" i="1"/>
  <c r="F29" i="1"/>
  <c r="B28" i="1"/>
  <c r="F28" i="1"/>
  <c r="I27" i="1"/>
  <c r="B27" i="1"/>
  <c r="F27" i="1"/>
  <c r="B26" i="1"/>
  <c r="F26" i="1"/>
  <c r="I25" i="1"/>
  <c r="F25" i="1"/>
  <c r="I24" i="1"/>
  <c r="B24" i="1"/>
  <c r="F24" i="1"/>
  <c r="B22" i="1"/>
  <c r="F21" i="1"/>
  <c r="B21" i="1"/>
  <c r="B20" i="1"/>
  <c r="F20" i="1"/>
  <c r="F19" i="1"/>
  <c r="B19" i="1"/>
  <c r="B18" i="1"/>
  <c r="F18" i="1"/>
  <c r="F17" i="1"/>
  <c r="B17" i="1"/>
  <c r="F16" i="1"/>
  <c r="B16" i="1"/>
  <c r="B15" i="1"/>
  <c r="F15" i="1"/>
  <c r="F14" i="1"/>
  <c r="B14" i="1"/>
  <c r="F13" i="1"/>
  <c r="B13" i="1"/>
  <c r="B12" i="1"/>
  <c r="F12" i="1"/>
  <c r="F11" i="1"/>
  <c r="D36" i="1"/>
  <c r="B11" i="1"/>
  <c r="I10" i="1"/>
  <c r="G32" i="1" l="1"/>
  <c r="H32" i="1" s="1"/>
  <c r="L32" i="1" s="1"/>
  <c r="G28" i="1"/>
  <c r="H28" i="1" s="1"/>
  <c r="K28" i="1" s="1"/>
  <c r="G25" i="1"/>
  <c r="H25" i="1" s="1"/>
  <c r="K25" i="1" s="1"/>
  <c r="G31" i="1"/>
  <c r="H31" i="1" s="1"/>
  <c r="L31" i="1" s="1"/>
  <c r="G15" i="1"/>
  <c r="H15" i="1" s="1"/>
  <c r="K15" i="1" s="1"/>
  <c r="G26" i="1"/>
  <c r="H26" i="1" s="1"/>
  <c r="K26" i="1" s="1"/>
  <c r="G33" i="1"/>
  <c r="H33" i="1" s="1"/>
  <c r="K33" i="1" s="1"/>
  <c r="G35" i="1"/>
  <c r="H35" i="1" s="1"/>
  <c r="L35" i="1" s="1"/>
  <c r="G30" i="1"/>
  <c r="H30" i="1" s="1"/>
  <c r="K30" i="1" s="1"/>
  <c r="G12" i="1"/>
  <c r="H12" i="1" s="1"/>
  <c r="K12" i="1" s="1"/>
  <c r="G18" i="1"/>
  <c r="H18" i="1" s="1"/>
  <c r="K18" i="1" s="1"/>
  <c r="G20" i="1"/>
  <c r="H20" i="1" s="1"/>
  <c r="L20" i="1" s="1"/>
  <c r="G16" i="1"/>
  <c r="H16" i="1" s="1"/>
  <c r="L16" i="1" s="1"/>
  <c r="G17" i="1"/>
  <c r="H17" i="1" s="1"/>
  <c r="L17" i="1" s="1"/>
  <c r="G21" i="1"/>
  <c r="H21" i="1" s="1"/>
  <c r="L21" i="1" s="1"/>
  <c r="G14" i="1"/>
  <c r="H14" i="1" s="1"/>
  <c r="L14" i="1" s="1"/>
  <c r="G19" i="1"/>
  <c r="H19" i="1" s="1"/>
  <c r="L19" i="1" s="1"/>
  <c r="G11" i="1"/>
  <c r="H11" i="1" s="1"/>
  <c r="L11" i="1" s="1"/>
  <c r="G13" i="1"/>
  <c r="H13" i="1" s="1"/>
  <c r="K13" i="1" s="1"/>
  <c r="G24" i="1"/>
  <c r="H24" i="1" s="1"/>
  <c r="L24" i="1" s="1"/>
  <c r="G27" i="1"/>
  <c r="H27" i="1" s="1"/>
  <c r="L27" i="1" s="1"/>
  <c r="I12" i="1"/>
  <c r="I15" i="1"/>
  <c r="I18" i="1"/>
  <c r="I20" i="1"/>
  <c r="I21" i="1"/>
  <c r="C36" i="1"/>
  <c r="E36" i="1"/>
  <c r="B36" i="1" s="1"/>
  <c r="B10" i="1"/>
  <c r="I11" i="1"/>
  <c r="J36" i="1"/>
  <c r="I13" i="1"/>
  <c r="I14" i="1"/>
  <c r="I16" i="1"/>
  <c r="I17" i="1"/>
  <c r="I19" i="1"/>
  <c r="F22" i="1"/>
  <c r="I22" i="1"/>
  <c r="F23" i="1"/>
  <c r="B23" i="1"/>
  <c r="I35" i="1"/>
  <c r="I23" i="1"/>
  <c r="I29" i="1"/>
  <c r="I34" i="1"/>
  <c r="I26" i="1"/>
  <c r="I28" i="1"/>
  <c r="B29" i="1"/>
  <c r="G29" i="1" s="1"/>
  <c r="I31" i="1"/>
  <c r="B34" i="1"/>
  <c r="I36" i="1" l="1"/>
  <c r="G10" i="1"/>
  <c r="G22" i="1"/>
  <c r="H22" i="1" s="1"/>
  <c r="K22" i="1" s="1"/>
  <c r="G34" i="1"/>
  <c r="H34" i="1" s="1"/>
  <c r="K34" i="1" s="1"/>
  <c r="H29" i="1"/>
  <c r="L29" i="1" s="1"/>
  <c r="G23" i="1"/>
  <c r="H23" i="1" s="1"/>
  <c r="K23" i="1" s="1"/>
  <c r="F36" i="1"/>
  <c r="G36" i="1" l="1"/>
  <c r="H10" i="1"/>
  <c r="K10" i="1" l="1"/>
  <c r="K36" i="1" s="1"/>
  <c r="H36" i="1"/>
  <c r="L36" i="1"/>
  <c r="L39" i="1" l="1"/>
</calcChain>
</file>

<file path=xl/sharedStrings.xml><?xml version="1.0" encoding="utf-8"?>
<sst xmlns="http://schemas.openxmlformats.org/spreadsheetml/2006/main" count="78" uniqueCount="70">
  <si>
    <t>Total</t>
  </si>
  <si>
    <t xml:space="preserve">Actual </t>
  </si>
  <si>
    <t>Estimated</t>
  </si>
  <si>
    <t>%</t>
  </si>
  <si>
    <t>Job</t>
  </si>
  <si>
    <t>To-Date</t>
  </si>
  <si>
    <t>Billed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</si>
  <si>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</si>
  <si>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</si>
  <si>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</si>
  <si>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</si>
  <si>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</si>
  <si>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</si>
  <si>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</si>
  <si>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</si>
  <si>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</si>
  <si>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</si>
  <si>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</si>
  <si>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</si>
  <si>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E/D</t>
  </si>
  <si>
    <t>C-D</t>
  </si>
  <si>
    <t>F*B</t>
  </si>
  <si>
    <t>G+E</t>
  </si>
  <si>
    <t>J/C</t>
  </si>
  <si>
    <t>J-H</t>
  </si>
  <si>
    <t>Blue Gilia Construction, Inc.</t>
  </si>
  <si>
    <t>ANA-0119</t>
  </si>
  <si>
    <t>ARA-1801</t>
  </si>
  <si>
    <t>AEI-2101</t>
  </si>
  <si>
    <t>AZU-2501</t>
  </si>
  <si>
    <t>BRO-1601</t>
  </si>
  <si>
    <t>CAP-2020</t>
  </si>
  <si>
    <t>CAP-2005</t>
  </si>
  <si>
    <t>CHA-2209</t>
  </si>
  <si>
    <t>CHR-2201</t>
  </si>
  <si>
    <t>CIT-0202</t>
  </si>
  <si>
    <t>COC-2201</t>
  </si>
  <si>
    <t>CRO-1801</t>
  </si>
  <si>
    <t>ENE-1701</t>
  </si>
  <si>
    <t>ENE-3503</t>
  </si>
  <si>
    <t>FIT-0401</t>
  </si>
  <si>
    <t>GEC-1801</t>
  </si>
  <si>
    <t>GLO-2501</t>
  </si>
  <si>
    <t>LOC-0116</t>
  </si>
  <si>
    <t>MOR-0301</t>
  </si>
  <si>
    <t>NOR-1924</t>
  </si>
  <si>
    <t>NOR-5627</t>
  </si>
  <si>
    <t>RET-2501</t>
  </si>
  <si>
    <t>STI-0101</t>
  </si>
  <si>
    <t>USO-3201</t>
  </si>
  <si>
    <t>VIS-3302</t>
  </si>
  <si>
    <t>WES-2401</t>
  </si>
  <si>
    <t>Formula</t>
  </si>
  <si>
    <t>December 31, 2017</t>
  </si>
  <si>
    <t>Billings</t>
  </si>
  <si>
    <t>Costs</t>
  </si>
  <si>
    <t>Profits</t>
  </si>
  <si>
    <t>Progress</t>
  </si>
  <si>
    <t>Actual</t>
  </si>
  <si>
    <t>Billings on CIP</t>
  </si>
  <si>
    <t>in Excess of CIP</t>
  </si>
  <si>
    <t>CIP in Excess of</t>
  </si>
  <si>
    <t>Percentage-of-Completion Schedule</t>
  </si>
  <si>
    <t>Expected</t>
  </si>
  <si>
    <t>Revenue</t>
  </si>
  <si>
    <t xml:space="preserve">Construction </t>
  </si>
  <si>
    <t>in Progress</t>
  </si>
  <si>
    <t>% Complete</t>
  </si>
  <si>
    <t>(Based on</t>
  </si>
  <si>
    <t>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</si>
</sst>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-yy"/>
    <numFmt numFmtId="166" formatCode="_(&quot;$&quot;* #,##0_);_(&quot;$&quot;* \(#,##0\);_(&quot;$&quot;* &quot;-&quot;??_);_(@_)"/>
    <numFmt numFmtId="168" formatCode="_(* #,##0_);_(* \(#,##0\);_(* &quot;-&quot;??_);_(@_)"/>
  </numFmts>
  <fonts count="6" x14ac:knownFonts="1">
    <font>
      <sz val="12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5">
    <xf numFmtId="0" fontId="0" fillId="0" borderId="0" xfId="0"/>
    <xf numFmtId="164" fontId="2" fillId="0" borderId="0" xfId="2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9" fontId="2" fillId="0" borderId="0" xfId="2" applyFont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9" fontId="1" fillId="0" borderId="0" xfId="2"/>
    <xf numFmtId="2" fontId="0" fillId="0" borderId="0" xfId="0" applyNumberFormat="1"/>
    <xf numFmtId="166" fontId="0" fillId="0" borderId="0" xfId="0" applyNumberFormat="1"/>
    <xf numFmtId="0" fontId="2" fillId="0" borderId="0" xfId="0" applyFont="1" applyBorder="1" applyAlignment="1">
      <alignment horizontal="center"/>
    </xf>
    <xf numFmtId="0" fontId="1" fillId="0" borderId="0" xfId="0" applyFont="1"/>
    <xf numFmtId="9" fontId="2" fillId="0" borderId="0" xfId="2" applyFont="1" applyAlignment="1">
      <alignment horizontal="centerContinuous"/>
    </xf>
    <xf numFmtId="9" fontId="1" fillId="0" borderId="0" xfId="2" applyFont="1"/>
    <xf numFmtId="2" fontId="1" fillId="0" borderId="0" xfId="0" applyNumberFormat="1" applyFont="1"/>
    <xf numFmtId="166" fontId="1" fillId="0" borderId="3" xfId="0" applyNumberFormat="1" applyFont="1" applyBorder="1"/>
    <xf numFmtId="9" fontId="1" fillId="0" borderId="0" xfId="2" applyFont="1" applyAlignment="1">
      <alignment horizontal="centerContinuous"/>
    </xf>
    <xf numFmtId="164" fontId="1" fillId="0" borderId="0" xfId="2" applyNumberFormat="1" applyFont="1" applyAlignment="1">
      <alignment horizontal="centerContinuous"/>
    </xf>
    <xf numFmtId="164" fontId="1" fillId="0" borderId="0" xfId="2" quotePrefix="1" applyNumberFormat="1" applyFont="1" applyAlignment="1">
      <alignment horizontal="centerContinuous"/>
    </xf>
    <xf numFmtId="0" fontId="1" fillId="0" borderId="0" xfId="0" applyFont="1" applyBorder="1"/>
    <xf numFmtId="0" fontId="0" fillId="0" borderId="0" xfId="0" applyBorder="1"/>
    <xf numFmtId="42" fontId="1" fillId="0" borderId="4" xfId="1" applyNumberFormat="1" applyFont="1" applyBorder="1"/>
    <xf numFmtId="42" fontId="1" fillId="0" borderId="5" xfId="1" applyNumberFormat="1" applyFont="1" applyBorder="1"/>
    <xf numFmtId="0" fontId="2" fillId="0" borderId="0" xfId="0" applyFont="1" applyAlignment="1">
      <alignment horizontal="left"/>
    </xf>
    <xf numFmtId="44" fontId="2" fillId="0" borderId="0" xfId="1" applyFont="1" applyAlignment="1"/>
    <xf numFmtId="0" fontId="2" fillId="0" borderId="0" xfId="0" applyFont="1" applyAlignment="1"/>
    <xf numFmtId="44" fontId="2" fillId="0" borderId="0" xfId="1" applyFont="1" applyAlignment="1" applyProtection="1">
      <alignment horizontal="left"/>
      <protection locked="0"/>
    </xf>
    <xf numFmtId="0" fontId="1" fillId="0" borderId="2" xfId="0" applyFont="1" applyBorder="1" applyAlignment="1">
      <alignment horizontal="center"/>
    </xf>
    <xf numFmtId="9" fontId="1" fillId="0" borderId="2" xfId="2" applyFont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9" fontId="1" fillId="0" borderId="4" xfId="2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42" fontId="1" fillId="0" borderId="0" xfId="1" applyNumberFormat="1" applyFont="1" applyBorder="1"/>
    <xf numFmtId="9" fontId="1" fillId="0" borderId="0" xfId="2" applyNumberFormat="1" applyFont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9" fontId="1" fillId="0" borderId="6" xfId="2" applyFont="1" applyBorder="1" applyAlignment="1">
      <alignment horizontal="center"/>
    </xf>
    <xf numFmtId="42" fontId="1" fillId="0" borderId="6" xfId="1" applyNumberFormat="1" applyFont="1" applyBorder="1"/>
    <xf numFmtId="9" fontId="1" fillId="0" borderId="6" xfId="2" applyNumberFormat="1" applyFont="1" applyBorder="1" applyAlignment="1">
      <alignment horizontal="center"/>
    </xf>
    <xf numFmtId="166" fontId="1" fillId="0" borderId="6" xfId="1" applyNumberFormat="1" applyFont="1" applyBorder="1"/>
    <xf numFmtId="0" fontId="2" fillId="0" borderId="7" xfId="0" applyFont="1" applyFill="1" applyBorder="1" applyAlignment="1">
      <alignment horizontal="left"/>
    </xf>
    <xf numFmtId="9" fontId="1" fillId="0" borderId="7" xfId="2" applyFont="1" applyBorder="1" applyAlignment="1">
      <alignment horizontal="center"/>
    </xf>
    <xf numFmtId="41" fontId="1" fillId="0" borderId="7" xfId="1" applyNumberFormat="1" applyFont="1" applyBorder="1"/>
    <xf numFmtId="9" fontId="1" fillId="0" borderId="7" xfId="2" applyNumberFormat="1" applyFont="1" applyBorder="1" applyAlignment="1">
      <alignment horizontal="center"/>
    </xf>
    <xf numFmtId="42" fontId="1" fillId="0" borderId="7" xfId="1" applyNumberFormat="1" applyFont="1" applyBorder="1"/>
    <xf numFmtId="0" fontId="2" fillId="0" borderId="8" xfId="0" applyFont="1" applyFill="1" applyBorder="1" applyAlignment="1">
      <alignment horizontal="left"/>
    </xf>
    <xf numFmtId="9" fontId="1" fillId="0" borderId="8" xfId="2" applyFont="1" applyBorder="1" applyAlignment="1">
      <alignment horizontal="center"/>
    </xf>
    <xf numFmtId="41" fontId="1" fillId="0" borderId="8" xfId="1" applyNumberFormat="1" applyFont="1" applyBorder="1"/>
    <xf numFmtId="9" fontId="1" fillId="0" borderId="8" xfId="2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9" fontId="1" fillId="2" borderId="7" xfId="2" applyFont="1" applyFill="1" applyBorder="1" applyAlignment="1">
      <alignment horizontal="center"/>
    </xf>
    <xf numFmtId="41" fontId="1" fillId="2" borderId="7" xfId="1" applyNumberFormat="1" applyFont="1" applyFill="1" applyBorder="1"/>
    <xf numFmtId="9" fontId="1" fillId="2" borderId="7" xfId="2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10" fontId="0" fillId="0" borderId="0" xfId="2" applyNumberFormat="1" applyFont="1"/>
    <xf numFmtId="168" fontId="1" fillId="0" borderId="7" xfId="6" applyNumberFormat="1" applyFont="1" applyBorder="1"/>
    <xf numFmtId="168" fontId="1" fillId="2" borderId="7" xfId="6" applyNumberFormat="1" applyFont="1" applyFill="1" applyBorder="1"/>
  </cellXfs>
  <cellStyles count="8">
    <cellStyle name="Comma" xfId="6" builtinId="3"/>
    <cellStyle name="Comma 2" xfId="4" xr:uid="{00000000-0005-0000-0000-000001000000}"/>
    <cellStyle name="Comma 3" xfId="7" xr:uid="{00000000-0005-0000-0000-000002000000}"/>
    <cellStyle name="Currency" xfId="1" builtinId="4"/>
    <cellStyle name="Currency 2" xfId="5" xr:uid="{00000000-0005-0000-0000-000004000000}"/>
    <cellStyle name="Normal" xfId="0" builtinId="0"/>
    <cellStyle name="Normal 2" xfId="3" xr:uid="{00000000-0005-0000-0000-000006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4"/>
  <sheetViews>
    <sheetView tabSelected="1" zoomScale="70" zoomScaleNormal="70" workbookViewId="0">
      <selection activeCell="O26" sqref="O26"/>
    </sheetView>
  </sheetViews>
  <sheetFormatPr defaultRowHeight="15.75" x14ac:dyDescent="0.25"/>
  <cols>
    <col min="1" max="1" width="11" customWidth="1"/>
    <col min="2" max="2" width="10.375" style="6" customWidth="1"/>
    <col min="3" max="3" width="12.25" bestFit="1" customWidth="1"/>
    <col min="4" max="7" width="10.625" bestFit="1" customWidth="1"/>
    <col min="8" max="8" width="13.5" customWidth="1"/>
    <col min="9" max="9" width="10" customWidth="1"/>
    <col min="10" max="10" width="12.375" customWidth="1"/>
    <col min="11" max="12" width="16.25" bestFit="1" customWidth="1"/>
  </cols>
  <sheetData>
    <row r="1" spans="1:13" ht="14.1" customHeight="1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ht="14.1" customHeight="1" x14ac:dyDescent="0.25">
      <c r="A2" s="15" t="s">
        <v>62</v>
      </c>
      <c r="B2" s="11"/>
      <c r="C2" s="11"/>
      <c r="D2" s="11"/>
      <c r="E2" s="11"/>
      <c r="F2" s="15"/>
      <c r="G2" s="15"/>
      <c r="H2" s="15"/>
      <c r="I2" s="11"/>
      <c r="J2" s="11"/>
      <c r="K2" s="11"/>
      <c r="L2" s="11"/>
    </row>
    <row r="3" spans="1:13" ht="14.1" customHeight="1" x14ac:dyDescent="0.25">
      <c r="A3" s="17" t="s">
        <v>53</v>
      </c>
      <c r="B3" s="1"/>
      <c r="C3" s="1"/>
      <c r="D3" s="1"/>
      <c r="E3" s="1"/>
      <c r="F3" s="16"/>
      <c r="G3" s="16"/>
      <c r="H3" s="16"/>
      <c r="I3" s="1"/>
      <c r="J3" s="1"/>
      <c r="K3" s="1"/>
      <c r="L3" s="1"/>
    </row>
    <row r="4" spans="1:13" ht="3.95" customHeight="1" x14ac:dyDescent="0.25">
      <c r="A4" s="10"/>
      <c r="B4" s="12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3" ht="14.1" customHeight="1" x14ac:dyDescent="0.25">
      <c r="A5" s="2"/>
      <c r="B5" s="3" t="s">
        <v>67</v>
      </c>
      <c r="C5" s="2"/>
      <c r="D5" s="2" t="s">
        <v>2</v>
      </c>
      <c r="E5" s="2" t="s">
        <v>1</v>
      </c>
      <c r="F5" s="2" t="s">
        <v>2</v>
      </c>
      <c r="G5" s="2" t="s">
        <v>2</v>
      </c>
      <c r="H5" s="2"/>
      <c r="I5" s="10"/>
      <c r="J5" s="2" t="s">
        <v>58</v>
      </c>
      <c r="L5" s="2"/>
    </row>
    <row r="6" spans="1:13" ht="14.1" customHeight="1" x14ac:dyDescent="0.25">
      <c r="A6" s="2"/>
      <c r="B6" s="3" t="s">
        <v>68</v>
      </c>
      <c r="C6" s="2" t="s">
        <v>63</v>
      </c>
      <c r="D6" s="2" t="s">
        <v>0</v>
      </c>
      <c r="E6" s="2" t="s">
        <v>5</v>
      </c>
      <c r="F6" s="2" t="s">
        <v>0</v>
      </c>
      <c r="G6" s="2" t="s">
        <v>5</v>
      </c>
      <c r="H6" s="2" t="s">
        <v>65</v>
      </c>
      <c r="I6" s="2" t="s">
        <v>3</v>
      </c>
      <c r="J6" s="2" t="s">
        <v>57</v>
      </c>
      <c r="K6" s="2" t="s">
        <v>59</v>
      </c>
      <c r="L6" s="2" t="s">
        <v>61</v>
      </c>
    </row>
    <row r="7" spans="1:13" ht="14.1" customHeight="1" x14ac:dyDescent="0.25">
      <c r="A7" s="4" t="s">
        <v>4</v>
      </c>
      <c r="B7" s="5" t="s">
        <v>69</v>
      </c>
      <c r="C7" s="4" t="s">
        <v>64</v>
      </c>
      <c r="D7" s="4" t="s">
        <v>55</v>
      </c>
      <c r="E7" s="4" t="s">
        <v>55</v>
      </c>
      <c r="F7" s="4" t="s">
        <v>56</v>
      </c>
      <c r="G7" s="4" t="s">
        <v>56</v>
      </c>
      <c r="H7" s="4" t="s">
        <v>66</v>
      </c>
      <c r="I7" s="4" t="s">
        <v>6</v>
      </c>
      <c r="J7" s="4" t="s">
        <v>54</v>
      </c>
      <c r="K7" s="2" t="s">
        <v>60</v>
      </c>
      <c r="L7" s="2" t="s">
        <v>59</v>
      </c>
    </row>
    <row r="8" spans="1:13" ht="14.1" customHeight="1" x14ac:dyDescent="0.25">
      <c r="A8" s="26" t="s">
        <v>7</v>
      </c>
      <c r="B8" s="27" t="s">
        <v>8</v>
      </c>
      <c r="C8" s="26" t="s">
        <v>9</v>
      </c>
      <c r="D8" s="26" t="s">
        <v>10</v>
      </c>
      <c r="E8" s="26" t="s">
        <v>11</v>
      </c>
      <c r="F8" s="26" t="s">
        <v>12</v>
      </c>
      <c r="G8" s="26" t="s">
        <v>13</v>
      </c>
      <c r="H8" s="26" t="s">
        <v>14</v>
      </c>
      <c r="I8" s="26" t="s">
        <v>15</v>
      </c>
      <c r="J8" s="26" t="s">
        <v>16</v>
      </c>
      <c r="K8" s="26" t="s">
        <v>17</v>
      </c>
      <c r="L8" s="26" t="s">
        <v>18</v>
      </c>
    </row>
    <row r="9" spans="1:13" ht="14.1" customHeight="1" x14ac:dyDescent="0.25">
      <c r="A9" s="47" t="s">
        <v>52</v>
      </c>
      <c r="B9" s="27" t="s">
        <v>19</v>
      </c>
      <c r="C9" s="26"/>
      <c r="D9" s="26"/>
      <c r="E9" s="26"/>
      <c r="F9" s="26" t="s">
        <v>20</v>
      </c>
      <c r="G9" s="26" t="s">
        <v>21</v>
      </c>
      <c r="H9" s="26" t="s">
        <v>22</v>
      </c>
      <c r="I9" s="26" t="s">
        <v>23</v>
      </c>
      <c r="J9" s="26"/>
      <c r="K9" s="26" t="s">
        <v>24</v>
      </c>
      <c r="L9" s="26" t="s">
        <v>24</v>
      </c>
    </row>
    <row r="10" spans="1:13" ht="14.1" customHeight="1" x14ac:dyDescent="0.25">
      <c r="A10" s="33" t="s">
        <v>28</v>
      </c>
      <c r="B10" s="34">
        <f>+E10/D10</f>
        <v>0.2534736842105263</v>
      </c>
      <c r="C10" s="35">
        <v>72300</v>
      </c>
      <c r="D10" s="35">
        <v>57000</v>
      </c>
      <c r="E10" s="35">
        <v>14448</v>
      </c>
      <c r="F10" s="35">
        <f>+C10-D10</f>
        <v>15300</v>
      </c>
      <c r="G10" s="35">
        <f>ROUND(+F10*B10,0)</f>
        <v>3878</v>
      </c>
      <c r="H10" s="35">
        <f>+G10+E10</f>
        <v>18326</v>
      </c>
      <c r="I10" s="36">
        <f>J10/C10</f>
        <v>0.32780082987551867</v>
      </c>
      <c r="J10" s="35">
        <v>23700</v>
      </c>
      <c r="K10" s="35">
        <f>+J10-H10</f>
        <v>5374</v>
      </c>
      <c r="L10" s="37"/>
      <c r="M10" s="52"/>
    </row>
    <row r="11" spans="1:13" ht="14.1" customHeight="1" x14ac:dyDescent="0.25">
      <c r="A11" s="38" t="s">
        <v>26</v>
      </c>
      <c r="B11" s="39">
        <f>+E11/D11</f>
        <v>0.63090909090909086</v>
      </c>
      <c r="C11" s="40">
        <v>20400</v>
      </c>
      <c r="D11" s="40">
        <v>16500</v>
      </c>
      <c r="E11" s="40">
        <v>10410</v>
      </c>
      <c r="F11" s="40">
        <f>+C11-D11</f>
        <v>3900</v>
      </c>
      <c r="G11" s="40">
        <f t="shared" ref="G11:G35" si="0">ROUND(+F11*B11,0)</f>
        <v>2461</v>
      </c>
      <c r="H11" s="40">
        <f>+G11+E11</f>
        <v>12871</v>
      </c>
      <c r="I11" s="41">
        <f>J11/C11</f>
        <v>0.49019607843137253</v>
      </c>
      <c r="J11" s="40">
        <v>10000</v>
      </c>
      <c r="K11" s="40"/>
      <c r="L11" s="42">
        <f>+H11-J11</f>
        <v>2871</v>
      </c>
      <c r="M11" s="52"/>
    </row>
    <row r="12" spans="1:13" ht="14.1" customHeight="1" x14ac:dyDescent="0.25">
      <c r="A12" s="38" t="s">
        <v>27</v>
      </c>
      <c r="B12" s="39">
        <f>+E12/D12</f>
        <v>0.46033962264150946</v>
      </c>
      <c r="C12" s="40">
        <v>32800</v>
      </c>
      <c r="D12" s="40">
        <v>26500</v>
      </c>
      <c r="E12" s="40">
        <v>12199</v>
      </c>
      <c r="F12" s="40">
        <f>+C12-D12</f>
        <v>6300</v>
      </c>
      <c r="G12" s="40">
        <f t="shared" si="0"/>
        <v>2900</v>
      </c>
      <c r="H12" s="40">
        <f>+G12+E12</f>
        <v>15099</v>
      </c>
      <c r="I12" s="41">
        <f>J12/C12</f>
        <v>0.54878048780487809</v>
      </c>
      <c r="J12" s="40">
        <v>18000</v>
      </c>
      <c r="K12" s="40">
        <f t="shared" ref="K12:K34" si="1">+J12-H12</f>
        <v>2901</v>
      </c>
      <c r="L12" s="53"/>
      <c r="M12" s="52"/>
    </row>
    <row r="13" spans="1:13" ht="14.1" customHeight="1" x14ac:dyDescent="0.25">
      <c r="A13" s="38" t="s">
        <v>29</v>
      </c>
      <c r="B13" s="39">
        <f>+E13/D13</f>
        <v>0.68182795698924736</v>
      </c>
      <c r="C13" s="40">
        <v>22400</v>
      </c>
      <c r="D13" s="40">
        <v>18600</v>
      </c>
      <c r="E13" s="40">
        <v>12682</v>
      </c>
      <c r="F13" s="40">
        <f>+C13-D13</f>
        <v>3800</v>
      </c>
      <c r="G13" s="40">
        <f t="shared" si="0"/>
        <v>2591</v>
      </c>
      <c r="H13" s="40">
        <f>+G13+E13</f>
        <v>15273</v>
      </c>
      <c r="I13" s="41">
        <f>J13/C13</f>
        <v>0.7142857142857143</v>
      </c>
      <c r="J13" s="40">
        <v>16000</v>
      </c>
      <c r="K13" s="40">
        <f t="shared" si="1"/>
        <v>727</v>
      </c>
      <c r="L13" s="53"/>
      <c r="M13" s="52"/>
    </row>
    <row r="14" spans="1:13" ht="14.1" customHeight="1" x14ac:dyDescent="0.25">
      <c r="A14" s="38" t="s">
        <v>30</v>
      </c>
      <c r="B14" s="39">
        <f t="shared" ref="B14:B35" si="2">+E14/D14</f>
        <v>0.76527027027027028</v>
      </c>
      <c r="C14" s="40">
        <v>18500</v>
      </c>
      <c r="D14" s="40">
        <f t="shared" ref="D14" si="3">+C14*0.8</f>
        <v>14800</v>
      </c>
      <c r="E14" s="40">
        <v>11326</v>
      </c>
      <c r="F14" s="40">
        <f t="shared" ref="F14:F35" si="4">+C14-D14</f>
        <v>3700</v>
      </c>
      <c r="G14" s="40">
        <f t="shared" si="0"/>
        <v>2832</v>
      </c>
      <c r="H14" s="40">
        <f t="shared" ref="H14:H35" si="5">+G14+E14</f>
        <v>14158</v>
      </c>
      <c r="I14" s="41">
        <f t="shared" ref="I14:I35" si="6">J14/C14</f>
        <v>0.43243243243243246</v>
      </c>
      <c r="J14" s="40">
        <v>8000</v>
      </c>
      <c r="K14" s="40"/>
      <c r="L14" s="53">
        <f t="shared" ref="L14:L35" si="7">+H14-J14</f>
        <v>6158</v>
      </c>
      <c r="M14" s="52"/>
    </row>
    <row r="15" spans="1:13" ht="14.1" customHeight="1" x14ac:dyDescent="0.25">
      <c r="A15" s="38" t="s">
        <v>31</v>
      </c>
      <c r="B15" s="39">
        <f t="shared" si="2"/>
        <v>0.14023529411764707</v>
      </c>
      <c r="C15" s="40">
        <v>10350</v>
      </c>
      <c r="D15" s="40">
        <v>8500</v>
      </c>
      <c r="E15" s="40">
        <v>1192</v>
      </c>
      <c r="F15" s="40">
        <f t="shared" si="4"/>
        <v>1850</v>
      </c>
      <c r="G15" s="40">
        <f t="shared" si="0"/>
        <v>259</v>
      </c>
      <c r="H15" s="40">
        <f t="shared" si="5"/>
        <v>1451</v>
      </c>
      <c r="I15" s="41">
        <f t="shared" si="6"/>
        <v>0.24154589371980675</v>
      </c>
      <c r="J15" s="40">
        <v>2500</v>
      </c>
      <c r="K15" s="40">
        <f t="shared" si="1"/>
        <v>1049</v>
      </c>
      <c r="L15" s="53"/>
      <c r="M15" s="52"/>
    </row>
    <row r="16" spans="1:13" ht="14.1" customHeight="1" x14ac:dyDescent="0.25">
      <c r="A16" s="38" t="s">
        <v>32</v>
      </c>
      <c r="B16" s="39">
        <f t="shared" si="2"/>
        <v>0.54928947368421055</v>
      </c>
      <c r="C16" s="40">
        <v>46000</v>
      </c>
      <c r="D16" s="40">
        <v>38000</v>
      </c>
      <c r="E16" s="40">
        <v>20873</v>
      </c>
      <c r="F16" s="40">
        <f t="shared" si="4"/>
        <v>8000</v>
      </c>
      <c r="G16" s="40">
        <f t="shared" si="0"/>
        <v>4394</v>
      </c>
      <c r="H16" s="40">
        <f t="shared" si="5"/>
        <v>25267</v>
      </c>
      <c r="I16" s="41">
        <f t="shared" si="6"/>
        <v>0.52173913043478259</v>
      </c>
      <c r="J16" s="40">
        <v>24000</v>
      </c>
      <c r="K16" s="40"/>
      <c r="L16" s="53">
        <f t="shared" si="7"/>
        <v>1267</v>
      </c>
      <c r="M16" s="52"/>
    </row>
    <row r="17" spans="1:13" ht="14.1" customHeight="1" x14ac:dyDescent="0.25">
      <c r="A17" s="51" t="s">
        <v>33</v>
      </c>
      <c r="B17" s="48">
        <f t="shared" si="2"/>
        <v>1.1555555555555554</v>
      </c>
      <c r="C17" s="49">
        <v>78000</v>
      </c>
      <c r="D17" s="49">
        <v>45000</v>
      </c>
      <c r="E17" s="49">
        <v>52000</v>
      </c>
      <c r="F17" s="49">
        <f t="shared" si="4"/>
        <v>33000</v>
      </c>
      <c r="G17" s="49">
        <f t="shared" si="0"/>
        <v>38133</v>
      </c>
      <c r="H17" s="49">
        <f t="shared" si="5"/>
        <v>90133</v>
      </c>
      <c r="I17" s="50">
        <f t="shared" si="6"/>
        <v>0.89743589743589747</v>
      </c>
      <c r="J17" s="49">
        <v>70000</v>
      </c>
      <c r="K17" s="49"/>
      <c r="L17" s="54">
        <f t="shared" si="7"/>
        <v>20133</v>
      </c>
      <c r="M17" s="52"/>
    </row>
    <row r="18" spans="1:13" ht="14.1" customHeight="1" x14ac:dyDescent="0.25">
      <c r="A18" s="38" t="s">
        <v>34</v>
      </c>
      <c r="B18" s="39">
        <f t="shared" si="2"/>
        <v>9.29054054054054E-2</v>
      </c>
      <c r="C18" s="40">
        <v>92000</v>
      </c>
      <c r="D18" s="40">
        <v>74000</v>
      </c>
      <c r="E18" s="40">
        <v>6875</v>
      </c>
      <c r="F18" s="40">
        <f t="shared" si="4"/>
        <v>18000</v>
      </c>
      <c r="G18" s="40">
        <f t="shared" si="0"/>
        <v>1672</v>
      </c>
      <c r="H18" s="40">
        <f t="shared" si="5"/>
        <v>8547</v>
      </c>
      <c r="I18" s="41">
        <f t="shared" si="6"/>
        <v>0.10326086956521739</v>
      </c>
      <c r="J18" s="40">
        <v>9500</v>
      </c>
      <c r="K18" s="40">
        <f t="shared" si="1"/>
        <v>953</v>
      </c>
      <c r="L18" s="53"/>
      <c r="M18" s="52"/>
    </row>
    <row r="19" spans="1:13" ht="14.1" customHeight="1" x14ac:dyDescent="0.25">
      <c r="A19" s="38" t="s">
        <v>35</v>
      </c>
      <c r="B19" s="39">
        <f t="shared" si="2"/>
        <v>0.53842696629213482</v>
      </c>
      <c r="C19" s="40">
        <v>10000</v>
      </c>
      <c r="D19" s="40">
        <v>8900</v>
      </c>
      <c r="E19" s="40">
        <v>4792</v>
      </c>
      <c r="F19" s="40">
        <f t="shared" si="4"/>
        <v>1100</v>
      </c>
      <c r="G19" s="40">
        <f t="shared" si="0"/>
        <v>592</v>
      </c>
      <c r="H19" s="40">
        <f t="shared" si="5"/>
        <v>5384</v>
      </c>
      <c r="I19" s="41">
        <f t="shared" si="6"/>
        <v>0.4</v>
      </c>
      <c r="J19" s="40">
        <v>4000</v>
      </c>
      <c r="K19" s="40"/>
      <c r="L19" s="53">
        <f t="shared" si="7"/>
        <v>1384</v>
      </c>
      <c r="M19" s="52"/>
    </row>
    <row r="20" spans="1:13" ht="14.1" customHeight="1" x14ac:dyDescent="0.25">
      <c r="A20" s="38" t="s">
        <v>36</v>
      </c>
      <c r="B20" s="39">
        <f t="shared" si="2"/>
        <v>0.71657754010695185</v>
      </c>
      <c r="C20" s="40">
        <v>11300</v>
      </c>
      <c r="D20" s="40">
        <v>9350</v>
      </c>
      <c r="E20" s="40">
        <v>6700</v>
      </c>
      <c r="F20" s="40">
        <f t="shared" si="4"/>
        <v>1950</v>
      </c>
      <c r="G20" s="40">
        <f t="shared" si="0"/>
        <v>1397</v>
      </c>
      <c r="H20" s="40">
        <f t="shared" si="5"/>
        <v>8097</v>
      </c>
      <c r="I20" s="41">
        <f t="shared" si="6"/>
        <v>0.44247787610619471</v>
      </c>
      <c r="J20" s="40">
        <v>5000</v>
      </c>
      <c r="K20" s="40"/>
      <c r="L20" s="53">
        <f t="shared" si="7"/>
        <v>3097</v>
      </c>
      <c r="M20" s="52"/>
    </row>
    <row r="21" spans="1:13" ht="14.1" customHeight="1" x14ac:dyDescent="0.25">
      <c r="A21" s="38" t="s">
        <v>37</v>
      </c>
      <c r="B21" s="39">
        <f t="shared" si="2"/>
        <v>0.23341755319148935</v>
      </c>
      <c r="C21" s="40">
        <v>91800</v>
      </c>
      <c r="D21" s="40">
        <v>75200</v>
      </c>
      <c r="E21" s="40">
        <v>17553</v>
      </c>
      <c r="F21" s="40">
        <f t="shared" si="4"/>
        <v>16600</v>
      </c>
      <c r="G21" s="40">
        <f t="shared" si="0"/>
        <v>3875</v>
      </c>
      <c r="H21" s="40">
        <f t="shared" si="5"/>
        <v>21428</v>
      </c>
      <c r="I21" s="41">
        <f t="shared" si="6"/>
        <v>0.19607843137254902</v>
      </c>
      <c r="J21" s="40">
        <v>18000</v>
      </c>
      <c r="K21" s="40"/>
      <c r="L21" s="53">
        <f t="shared" si="7"/>
        <v>3428</v>
      </c>
      <c r="M21" s="52"/>
    </row>
    <row r="22" spans="1:13" ht="14.1" customHeight="1" x14ac:dyDescent="0.25">
      <c r="A22" s="38" t="s">
        <v>38</v>
      </c>
      <c r="B22" s="39">
        <f t="shared" si="2"/>
        <v>0.63122994652406417</v>
      </c>
      <c r="C22" s="40">
        <v>11250</v>
      </c>
      <c r="D22" s="40">
        <v>9350</v>
      </c>
      <c r="E22" s="40">
        <v>5902</v>
      </c>
      <c r="F22" s="40">
        <f t="shared" si="4"/>
        <v>1900</v>
      </c>
      <c r="G22" s="40">
        <f t="shared" si="0"/>
        <v>1199</v>
      </c>
      <c r="H22" s="40">
        <f t="shared" si="5"/>
        <v>7101</v>
      </c>
      <c r="I22" s="41">
        <f t="shared" si="6"/>
        <v>0.64</v>
      </c>
      <c r="J22" s="40">
        <v>7200</v>
      </c>
      <c r="K22" s="40">
        <f t="shared" si="1"/>
        <v>99</v>
      </c>
      <c r="L22" s="53"/>
      <c r="M22" s="52"/>
    </row>
    <row r="23" spans="1:13" ht="14.1" customHeight="1" x14ac:dyDescent="0.25">
      <c r="A23" s="38" t="s">
        <v>39</v>
      </c>
      <c r="B23" s="39">
        <f t="shared" si="2"/>
        <v>6.9633507853403137E-2</v>
      </c>
      <c r="C23" s="40">
        <v>46500</v>
      </c>
      <c r="D23" s="40">
        <v>38200</v>
      </c>
      <c r="E23" s="40">
        <v>2660</v>
      </c>
      <c r="F23" s="40">
        <f t="shared" si="4"/>
        <v>8300</v>
      </c>
      <c r="G23" s="40">
        <f t="shared" si="0"/>
        <v>578</v>
      </c>
      <c r="H23" s="40">
        <f t="shared" si="5"/>
        <v>3238</v>
      </c>
      <c r="I23" s="41">
        <f t="shared" si="6"/>
        <v>7.5268817204301078E-2</v>
      </c>
      <c r="J23" s="40">
        <v>3500</v>
      </c>
      <c r="K23" s="40">
        <f t="shared" si="1"/>
        <v>262</v>
      </c>
      <c r="L23" s="53"/>
      <c r="M23" s="52"/>
    </row>
    <row r="24" spans="1:13" ht="14.1" customHeight="1" x14ac:dyDescent="0.25">
      <c r="A24" s="38" t="s">
        <v>40</v>
      </c>
      <c r="B24" s="39">
        <f t="shared" si="2"/>
        <v>0.58323529411764707</v>
      </c>
      <c r="C24" s="40">
        <v>8000</v>
      </c>
      <c r="D24" s="40">
        <v>6800</v>
      </c>
      <c r="E24" s="40">
        <v>3966</v>
      </c>
      <c r="F24" s="40">
        <f t="shared" si="4"/>
        <v>1200</v>
      </c>
      <c r="G24" s="40">
        <f t="shared" si="0"/>
        <v>700</v>
      </c>
      <c r="H24" s="40">
        <f t="shared" si="5"/>
        <v>4666</v>
      </c>
      <c r="I24" s="41">
        <f t="shared" si="6"/>
        <v>0.375</v>
      </c>
      <c r="J24" s="40">
        <v>3000</v>
      </c>
      <c r="K24" s="40"/>
      <c r="L24" s="53">
        <f t="shared" si="7"/>
        <v>1666</v>
      </c>
      <c r="M24" s="52"/>
    </row>
    <row r="25" spans="1:13" ht="14.1" customHeight="1" x14ac:dyDescent="0.25">
      <c r="A25" s="38" t="s">
        <v>41</v>
      </c>
      <c r="B25" s="39">
        <f t="shared" si="2"/>
        <v>0.75197333333333338</v>
      </c>
      <c r="C25" s="40">
        <v>45600</v>
      </c>
      <c r="D25" s="40">
        <v>37500</v>
      </c>
      <c r="E25" s="40">
        <v>28199</v>
      </c>
      <c r="F25" s="40">
        <f t="shared" si="4"/>
        <v>8100</v>
      </c>
      <c r="G25" s="40">
        <f t="shared" si="0"/>
        <v>6091</v>
      </c>
      <c r="H25" s="40">
        <f t="shared" si="5"/>
        <v>34290</v>
      </c>
      <c r="I25" s="41">
        <f t="shared" si="6"/>
        <v>0.83333333333333337</v>
      </c>
      <c r="J25" s="40">
        <v>38000</v>
      </c>
      <c r="K25" s="40">
        <f t="shared" si="1"/>
        <v>3710</v>
      </c>
      <c r="L25" s="53"/>
      <c r="M25" s="52"/>
    </row>
    <row r="26" spans="1:13" ht="14.1" customHeight="1" x14ac:dyDescent="0.25">
      <c r="A26" s="38" t="s">
        <v>42</v>
      </c>
      <c r="B26" s="39">
        <f t="shared" si="2"/>
        <v>0.12249655172413793</v>
      </c>
      <c r="C26" s="40">
        <v>177200</v>
      </c>
      <c r="D26" s="40">
        <v>145000</v>
      </c>
      <c r="E26" s="40">
        <v>17762</v>
      </c>
      <c r="F26" s="40">
        <f t="shared" si="4"/>
        <v>32200</v>
      </c>
      <c r="G26" s="40">
        <f t="shared" si="0"/>
        <v>3944</v>
      </c>
      <c r="H26" s="40">
        <f t="shared" si="5"/>
        <v>21706</v>
      </c>
      <c r="I26" s="41">
        <f t="shared" si="6"/>
        <v>0.14672686230248308</v>
      </c>
      <c r="J26" s="40">
        <v>26000</v>
      </c>
      <c r="K26" s="40">
        <f t="shared" si="1"/>
        <v>4294</v>
      </c>
      <c r="L26" s="53"/>
      <c r="M26" s="52"/>
    </row>
    <row r="27" spans="1:13" ht="14.1" customHeight="1" x14ac:dyDescent="0.25">
      <c r="A27" s="38" t="s">
        <v>43</v>
      </c>
      <c r="B27" s="39">
        <f t="shared" si="2"/>
        <v>0.78257978723404253</v>
      </c>
      <c r="C27" s="40">
        <v>9400</v>
      </c>
      <c r="D27" s="40">
        <v>7520</v>
      </c>
      <c r="E27" s="40">
        <v>5885</v>
      </c>
      <c r="F27" s="40">
        <f t="shared" si="4"/>
        <v>1880</v>
      </c>
      <c r="G27" s="40">
        <f t="shared" si="0"/>
        <v>1471</v>
      </c>
      <c r="H27" s="40">
        <f t="shared" si="5"/>
        <v>7356</v>
      </c>
      <c r="I27" s="41">
        <f t="shared" si="6"/>
        <v>0.53191489361702127</v>
      </c>
      <c r="J27" s="40">
        <v>5000</v>
      </c>
      <c r="K27" s="40"/>
      <c r="L27" s="53">
        <f t="shared" si="7"/>
        <v>2356</v>
      </c>
      <c r="M27" s="52"/>
    </row>
    <row r="28" spans="1:13" ht="14.1" customHeight="1" x14ac:dyDescent="0.25">
      <c r="A28" s="38" t="s">
        <v>44</v>
      </c>
      <c r="B28" s="39">
        <f t="shared" si="2"/>
        <v>0.69993548387096771</v>
      </c>
      <c r="C28" s="40">
        <v>18500</v>
      </c>
      <c r="D28" s="40">
        <v>15500</v>
      </c>
      <c r="E28" s="40">
        <v>10849</v>
      </c>
      <c r="F28" s="40">
        <f t="shared" si="4"/>
        <v>3000</v>
      </c>
      <c r="G28" s="40">
        <f t="shared" si="0"/>
        <v>2100</v>
      </c>
      <c r="H28" s="40">
        <f t="shared" si="5"/>
        <v>12949</v>
      </c>
      <c r="I28" s="41">
        <f t="shared" si="6"/>
        <v>0.86486486486486491</v>
      </c>
      <c r="J28" s="40">
        <v>16000</v>
      </c>
      <c r="K28" s="40">
        <f t="shared" si="1"/>
        <v>3051</v>
      </c>
      <c r="L28" s="53"/>
      <c r="M28" s="52"/>
    </row>
    <row r="29" spans="1:13" ht="14.1" customHeight="1" x14ac:dyDescent="0.25">
      <c r="A29" s="38" t="s">
        <v>45</v>
      </c>
      <c r="B29" s="39">
        <f t="shared" si="2"/>
        <v>0.70380281690140845</v>
      </c>
      <c r="C29" s="40">
        <v>9100</v>
      </c>
      <c r="D29" s="40">
        <v>7100</v>
      </c>
      <c r="E29" s="40">
        <v>4997</v>
      </c>
      <c r="F29" s="40">
        <f t="shared" si="4"/>
        <v>2000</v>
      </c>
      <c r="G29" s="40">
        <f t="shared" si="0"/>
        <v>1408</v>
      </c>
      <c r="H29" s="40">
        <f t="shared" si="5"/>
        <v>6405</v>
      </c>
      <c r="I29" s="41">
        <f t="shared" si="6"/>
        <v>0.42593406593406591</v>
      </c>
      <c r="J29" s="40">
        <v>3876</v>
      </c>
      <c r="K29" s="40"/>
      <c r="L29" s="53">
        <f t="shared" si="7"/>
        <v>2529</v>
      </c>
      <c r="M29" s="52"/>
    </row>
    <row r="30" spans="1:13" ht="14.1" customHeight="1" x14ac:dyDescent="0.25">
      <c r="A30" s="38" t="s">
        <v>46</v>
      </c>
      <c r="B30" s="39">
        <f t="shared" si="2"/>
        <v>0.44881578947368422</v>
      </c>
      <c r="C30" s="40">
        <v>16000</v>
      </c>
      <c r="D30" s="40">
        <v>15200</v>
      </c>
      <c r="E30" s="40">
        <v>6822</v>
      </c>
      <c r="F30" s="40">
        <f t="shared" si="4"/>
        <v>800</v>
      </c>
      <c r="G30" s="40">
        <f t="shared" si="0"/>
        <v>359</v>
      </c>
      <c r="H30" s="40">
        <f t="shared" si="5"/>
        <v>7181</v>
      </c>
      <c r="I30" s="41">
        <f t="shared" si="6"/>
        <v>0.53125</v>
      </c>
      <c r="J30" s="40">
        <v>8500</v>
      </c>
      <c r="K30" s="40">
        <f t="shared" si="1"/>
        <v>1319</v>
      </c>
      <c r="L30" s="53"/>
      <c r="M30" s="52"/>
    </row>
    <row r="31" spans="1:13" ht="14.1" customHeight="1" x14ac:dyDescent="0.25">
      <c r="A31" s="38" t="s">
        <v>47</v>
      </c>
      <c r="B31" s="39">
        <f t="shared" si="2"/>
        <v>0.51053594771241828</v>
      </c>
      <c r="C31" s="40">
        <v>95500</v>
      </c>
      <c r="D31" s="40">
        <v>76500</v>
      </c>
      <c r="E31" s="40">
        <v>39056</v>
      </c>
      <c r="F31" s="40">
        <f t="shared" si="4"/>
        <v>19000</v>
      </c>
      <c r="G31" s="40">
        <f t="shared" si="0"/>
        <v>9700</v>
      </c>
      <c r="H31" s="40">
        <f t="shared" si="5"/>
        <v>48756</v>
      </c>
      <c r="I31" s="41">
        <f t="shared" si="6"/>
        <v>0.41884816753926701</v>
      </c>
      <c r="J31" s="40">
        <v>40000</v>
      </c>
      <c r="K31" s="40"/>
      <c r="L31" s="53">
        <f t="shared" si="7"/>
        <v>8756</v>
      </c>
      <c r="M31" s="52"/>
    </row>
    <row r="32" spans="1:13" ht="14.1" customHeight="1" x14ac:dyDescent="0.25">
      <c r="A32" s="38" t="s">
        <v>48</v>
      </c>
      <c r="B32" s="39">
        <f t="shared" si="2"/>
        <v>0.61543307086614174</v>
      </c>
      <c r="C32" s="40">
        <v>15800</v>
      </c>
      <c r="D32" s="40">
        <v>12700</v>
      </c>
      <c r="E32" s="40">
        <v>7816</v>
      </c>
      <c r="F32" s="40">
        <f t="shared" si="4"/>
        <v>3100</v>
      </c>
      <c r="G32" s="40">
        <f t="shared" si="0"/>
        <v>1908</v>
      </c>
      <c r="H32" s="40">
        <f t="shared" si="5"/>
        <v>9724</v>
      </c>
      <c r="I32" s="41">
        <f t="shared" si="6"/>
        <v>0.5</v>
      </c>
      <c r="J32" s="40">
        <v>7900</v>
      </c>
      <c r="K32" s="40"/>
      <c r="L32" s="53">
        <f t="shared" si="7"/>
        <v>1824</v>
      </c>
      <c r="M32" s="52"/>
    </row>
    <row r="33" spans="1:13" ht="14.1" customHeight="1" x14ac:dyDescent="0.25">
      <c r="A33" s="38" t="s">
        <v>49</v>
      </c>
      <c r="B33" s="39">
        <f>+E33/D33</f>
        <v>0.74788774002954206</v>
      </c>
      <c r="C33" s="40">
        <v>42300</v>
      </c>
      <c r="D33" s="40">
        <v>33850</v>
      </c>
      <c r="E33" s="40">
        <v>25316</v>
      </c>
      <c r="F33" s="40">
        <f>+C33-D33</f>
        <v>8450</v>
      </c>
      <c r="G33" s="40">
        <f t="shared" si="0"/>
        <v>6320</v>
      </c>
      <c r="H33" s="40">
        <f>+G33+E33</f>
        <v>31636</v>
      </c>
      <c r="I33" s="41">
        <f>J33/C33</f>
        <v>0.77541371158392436</v>
      </c>
      <c r="J33" s="40">
        <v>32800</v>
      </c>
      <c r="K33" s="40">
        <f t="shared" si="1"/>
        <v>1164</v>
      </c>
      <c r="L33" s="53"/>
      <c r="M33" s="52"/>
    </row>
    <row r="34" spans="1:13" ht="14.1" customHeight="1" x14ac:dyDescent="0.25">
      <c r="A34" s="38" t="s">
        <v>50</v>
      </c>
      <c r="B34" s="39">
        <f>+E34/D34</f>
        <v>0.63402222222222226</v>
      </c>
      <c r="C34" s="40">
        <v>56000</v>
      </c>
      <c r="D34" s="40">
        <v>45000</v>
      </c>
      <c r="E34" s="40">
        <v>28531</v>
      </c>
      <c r="F34" s="40">
        <f>+C34-D34</f>
        <v>11000</v>
      </c>
      <c r="G34" s="40">
        <f t="shared" si="0"/>
        <v>6974</v>
      </c>
      <c r="H34" s="40">
        <f>+G34+E34</f>
        <v>35505</v>
      </c>
      <c r="I34" s="41">
        <f>J34/C34</f>
        <v>0.65444642857142854</v>
      </c>
      <c r="J34" s="40">
        <v>36649</v>
      </c>
      <c r="K34" s="40">
        <f t="shared" si="1"/>
        <v>1144</v>
      </c>
      <c r="L34" s="53"/>
      <c r="M34" s="52"/>
    </row>
    <row r="35" spans="1:13" ht="14.1" customHeight="1" x14ac:dyDescent="0.25">
      <c r="A35" s="43" t="s">
        <v>51</v>
      </c>
      <c r="B35" s="44">
        <f t="shared" si="2"/>
        <v>0.49276595744680851</v>
      </c>
      <c r="C35" s="45">
        <v>47000</v>
      </c>
      <c r="D35" s="40">
        <v>37600</v>
      </c>
      <c r="E35" s="45">
        <v>18528</v>
      </c>
      <c r="F35" s="45">
        <f t="shared" si="4"/>
        <v>9400</v>
      </c>
      <c r="G35" s="45">
        <f t="shared" si="0"/>
        <v>4632</v>
      </c>
      <c r="H35" s="45">
        <f t="shared" si="5"/>
        <v>23160</v>
      </c>
      <c r="I35" s="46">
        <f t="shared" si="6"/>
        <v>0.38297872340425532</v>
      </c>
      <c r="J35" s="45">
        <v>18000</v>
      </c>
      <c r="K35" s="40"/>
      <c r="L35" s="53">
        <f t="shared" si="7"/>
        <v>5160</v>
      </c>
      <c r="M35" s="52"/>
    </row>
    <row r="36" spans="1:13" s="19" customFormat="1" ht="14.1" customHeight="1" thickBot="1" x14ac:dyDescent="0.3">
      <c r="A36" s="18"/>
      <c r="B36" s="30">
        <f>+E36/D36</f>
        <v>0.42871149891498234</v>
      </c>
      <c r="C36" s="20">
        <f t="shared" ref="C36:H36" si="8">SUM(C10:C35)</f>
        <v>1104000</v>
      </c>
      <c r="D36" s="20">
        <f t="shared" si="8"/>
        <v>880170</v>
      </c>
      <c r="E36" s="20">
        <f t="shared" si="8"/>
        <v>377339</v>
      </c>
      <c r="F36" s="20">
        <f t="shared" si="8"/>
        <v>223830</v>
      </c>
      <c r="G36" s="20">
        <f t="shared" si="8"/>
        <v>112368</v>
      </c>
      <c r="H36" s="20">
        <f t="shared" si="8"/>
        <v>489707</v>
      </c>
      <c r="I36" s="29">
        <f>+J36/C36</f>
        <v>0.41225090579710144</v>
      </c>
      <c r="J36" s="20">
        <f>SUM(J10:J35)</f>
        <v>455125</v>
      </c>
      <c r="K36" s="21">
        <f>SUM(K10:K35)</f>
        <v>26047</v>
      </c>
      <c r="L36" s="21">
        <f>SUM(L10:L35)</f>
        <v>60629</v>
      </c>
    </row>
    <row r="37" spans="1:13" s="19" customFormat="1" ht="9.6" customHeight="1" thickTop="1" x14ac:dyDescent="0.25">
      <c r="A37" s="18"/>
      <c r="B37" s="28"/>
      <c r="C37" s="31"/>
      <c r="D37" s="31"/>
      <c r="E37" s="31"/>
      <c r="F37" s="31"/>
      <c r="G37" s="31"/>
      <c r="H37" s="31"/>
      <c r="I37" s="32"/>
      <c r="J37" s="31"/>
      <c r="K37" s="31"/>
      <c r="L37" s="31"/>
    </row>
    <row r="38" spans="1:13" ht="14.1" customHeight="1" x14ac:dyDescent="0.25">
      <c r="A38" s="10"/>
      <c r="B38" s="12"/>
      <c r="C38" s="13"/>
      <c r="D38" s="13"/>
      <c r="E38" s="13"/>
      <c r="F38" s="13"/>
      <c r="G38" s="13"/>
      <c r="H38" s="13"/>
      <c r="I38" s="12"/>
      <c r="J38" s="25"/>
      <c r="K38" s="23"/>
      <c r="L38" s="10"/>
    </row>
    <row r="39" spans="1:13" ht="14.1" customHeight="1" thickBot="1" x14ac:dyDescent="0.3">
      <c r="A39" s="10"/>
      <c r="B39" s="12"/>
      <c r="C39" s="13"/>
      <c r="D39" s="13"/>
      <c r="E39" s="13"/>
      <c r="F39" s="13"/>
      <c r="G39" s="13"/>
      <c r="H39" s="13"/>
      <c r="I39" s="12"/>
      <c r="J39" s="22"/>
      <c r="K39" s="24"/>
      <c r="L39" s="14">
        <f>+L36-K36</f>
        <v>34582</v>
      </c>
    </row>
    <row r="40" spans="1:13" ht="9.6" customHeight="1" thickTop="1" x14ac:dyDescent="0.25">
      <c r="C40" s="7"/>
      <c r="D40" s="7"/>
      <c r="E40" s="7"/>
      <c r="F40" s="7"/>
      <c r="G40" s="7"/>
      <c r="H40" s="7"/>
      <c r="K40" s="9"/>
      <c r="L40" s="8"/>
    </row>
    <row r="41" spans="1:13" x14ac:dyDescent="0.25">
      <c r="C41" s="7"/>
      <c r="D41" s="7"/>
      <c r="E41" s="7"/>
      <c r="F41" s="7"/>
      <c r="G41" s="7"/>
      <c r="H41" s="7"/>
    </row>
    <row r="42" spans="1:13" x14ac:dyDescent="0.25">
      <c r="C42" s="7"/>
      <c r="D42" s="7"/>
      <c r="E42" s="7"/>
      <c r="F42" s="7"/>
      <c r="G42" s="7"/>
      <c r="H42" s="7"/>
    </row>
    <row r="43" spans="1:13" x14ac:dyDescent="0.25">
      <c r="C43" s="7"/>
      <c r="D43" s="7"/>
      <c r="E43" s="7"/>
      <c r="F43" s="7"/>
      <c r="G43" s="7"/>
      <c r="H43" s="7"/>
    </row>
    <row r="44" spans="1:13" x14ac:dyDescent="0.25">
      <c r="C44" s="7"/>
      <c r="D44" s="7"/>
      <c r="E44" s="7"/>
      <c r="F44" s="7"/>
      <c r="G44" s="7"/>
      <c r="H44" s="7"/>
    </row>
    <row r="45" spans="1:13" x14ac:dyDescent="0.25">
      <c r="C45" s="7"/>
      <c r="D45" s="7"/>
      <c r="E45" s="7"/>
      <c r="F45" s="7"/>
      <c r="G45" s="7"/>
      <c r="H45" s="7"/>
    </row>
    <row r="46" spans="1:13" x14ac:dyDescent="0.25">
      <c r="C46" s="7"/>
      <c r="D46" s="7"/>
      <c r="E46" s="7"/>
      <c r="F46" s="7"/>
      <c r="G46" s="7"/>
      <c r="H46" s="7"/>
    </row>
    <row r="47" spans="1:13" x14ac:dyDescent="0.25">
      <c r="C47" s="7"/>
      <c r="D47" s="7"/>
      <c r="E47" s="7"/>
      <c r="F47" s="7"/>
      <c r="G47" s="7"/>
      <c r="H47" s="7"/>
    </row>
    <row r="48" spans="1:13" x14ac:dyDescent="0.25">
      <c r="C48" s="7"/>
      <c r="D48" s="7"/>
      <c r="E48" s="7"/>
      <c r="F48" s="7"/>
      <c r="G48" s="7"/>
      <c r="H48" s="7"/>
    </row>
    <row r="49" spans="3:8" x14ac:dyDescent="0.25">
      <c r="C49" s="7"/>
      <c r="D49" s="7"/>
      <c r="E49" s="7"/>
      <c r="F49" s="7"/>
      <c r="G49" s="7"/>
      <c r="H49" s="7"/>
    </row>
    <row r="50" spans="3:8" x14ac:dyDescent="0.25">
      <c r="C50" s="7"/>
      <c r="D50" s="7"/>
      <c r="E50" s="7"/>
      <c r="F50" s="7"/>
      <c r="G50" s="7"/>
      <c r="H50" s="7"/>
    </row>
    <row r="51" spans="3:8" x14ac:dyDescent="0.25">
      <c r="C51" s="7"/>
      <c r="D51" s="7"/>
      <c r="E51" s="7"/>
      <c r="F51" s="7"/>
      <c r="G51" s="7"/>
      <c r="H51" s="7"/>
    </row>
    <row r="52" spans="3:8" x14ac:dyDescent="0.25">
      <c r="C52" s="7"/>
      <c r="D52" s="7"/>
      <c r="E52" s="7"/>
      <c r="F52" s="7"/>
      <c r="G52" s="7"/>
      <c r="H52" s="7"/>
    </row>
    <row r="53" spans="3:8" x14ac:dyDescent="0.25">
      <c r="C53" s="7"/>
      <c r="D53" s="7"/>
      <c r="E53" s="7"/>
      <c r="F53" s="7"/>
    </row>
    <row r="54" spans="3:8" x14ac:dyDescent="0.25">
      <c r="C54" s="7"/>
      <c r="D54" s="7"/>
      <c r="E54" s="7"/>
      <c r="F54" s="7"/>
    </row>
    <row r="55" spans="3:8" x14ac:dyDescent="0.25">
      <c r="C55" s="7"/>
      <c r="D55" s="7"/>
      <c r="E55" s="7"/>
      <c r="F55" s="7"/>
    </row>
    <row r="56" spans="3:8" x14ac:dyDescent="0.25">
      <c r="C56" s="7"/>
      <c r="D56" s="7"/>
      <c r="E56" s="7"/>
      <c r="F56" s="7"/>
    </row>
    <row r="57" spans="3:8" x14ac:dyDescent="0.25">
      <c r="C57" s="7"/>
      <c r="D57" s="7"/>
      <c r="E57" s="7"/>
      <c r="F57" s="7"/>
    </row>
    <row r="58" spans="3:8" x14ac:dyDescent="0.25">
      <c r="C58" s="7"/>
      <c r="D58" s="7"/>
      <c r="E58" s="7"/>
      <c r="F58" s="7"/>
    </row>
    <row r="59" spans="3:8" x14ac:dyDescent="0.25">
      <c r="C59" s="7"/>
      <c r="D59" s="7"/>
      <c r="E59" s="7"/>
      <c r="F59" s="7"/>
    </row>
    <row r="60" spans="3:8" x14ac:dyDescent="0.25">
      <c r="C60" s="7"/>
      <c r="D60" s="7"/>
      <c r="E60" s="7"/>
      <c r="F60" s="7"/>
    </row>
    <row r="61" spans="3:8" x14ac:dyDescent="0.25">
      <c r="C61" s="7"/>
      <c r="D61" s="7"/>
      <c r="E61" s="7"/>
      <c r="F61" s="7"/>
    </row>
    <row r="62" spans="3:8" x14ac:dyDescent="0.25">
      <c r="C62" s="7"/>
      <c r="D62" s="7"/>
      <c r="E62" s="7"/>
      <c r="F62" s="7"/>
    </row>
    <row r="63" spans="3:8" x14ac:dyDescent="0.25">
      <c r="C63" s="7"/>
      <c r="D63" s="7"/>
      <c r="E63" s="7"/>
      <c r="F63" s="7"/>
    </row>
    <row r="64" spans="3:8" x14ac:dyDescent="0.25">
      <c r="C64" s="7"/>
      <c r="D64" s="7"/>
      <c r="E64" s="7"/>
      <c r="F64" s="7"/>
    </row>
  </sheetData>
  <pageMargins left="0.75" right="0.75" top="1" bottom="1" header="0.5" footer="0.5"/>
  <pageSetup scale="70" fitToHeight="2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Exhibit 3</vt:lpstr>
      <vt:lpstr>Sheet2</vt:lpstr>
      <vt:lpstr>'Exhibit 3'!Print_Area</vt:lpstr>
      <vt:lpstr>'Exhibit 3'!Print_Titles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Bonnie</cp:lastModifiedBy>
  <cp:lastPrinted>2018-10-20T17:08:28Z</cp:lastPrinted>
  <dcterms:created xsi:type="dcterms:W3CDTF">2015-03-27T00:12:20Z</dcterms:created>
  <dcterms:modified xsi:type="dcterms:W3CDTF">2019-02-08T21:40:48Z</dcterms:modified>
</cp:coreProperties>
</file>